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Комплекты" sheetId="6" r:id="rId1"/>
  </sheets>
  <calcPr calcId="145621"/>
</workbook>
</file>

<file path=xl/calcChain.xml><?xml version="1.0" encoding="utf-8"?>
<calcChain xmlns="http://schemas.openxmlformats.org/spreadsheetml/2006/main">
  <c r="L87" i="6"/>
  <c r="K87"/>
  <c r="L86"/>
  <c r="K86"/>
  <c r="L70"/>
  <c r="L68"/>
  <c r="L66"/>
  <c r="L65"/>
  <c r="K43"/>
  <c r="K41"/>
  <c r="K38"/>
  <c r="K36"/>
  <c r="K46"/>
  <c r="K48"/>
  <c r="K51"/>
  <c r="K53"/>
  <c r="K56"/>
  <c r="K58"/>
  <c r="K68"/>
  <c r="K66"/>
  <c r="K63"/>
  <c r="K61"/>
  <c r="J77"/>
  <c r="K77"/>
  <c r="K79"/>
  <c r="K74"/>
  <c r="K72"/>
  <c r="K81"/>
  <c r="K76"/>
  <c r="K71"/>
  <c r="K70"/>
  <c r="K65"/>
  <c r="K60"/>
  <c r="K55"/>
  <c r="K50"/>
  <c r="K45"/>
  <c r="K40"/>
  <c r="K35"/>
  <c r="K10"/>
  <c r="K15"/>
  <c r="K20"/>
  <c r="J84"/>
  <c r="J82"/>
  <c r="J81"/>
  <c r="J79"/>
  <c r="J76"/>
  <c r="J74"/>
  <c r="J72"/>
  <c r="J71"/>
  <c r="J70"/>
  <c r="J63"/>
  <c r="J61"/>
  <c r="J60"/>
  <c r="J58"/>
  <c r="J56"/>
  <c r="J53"/>
  <c r="J51"/>
  <c r="J50"/>
  <c r="J48"/>
  <c r="J46"/>
  <c r="J43"/>
  <c r="J45"/>
  <c r="J41"/>
  <c r="J40"/>
  <c r="J38"/>
  <c r="J36"/>
  <c r="J35"/>
</calcChain>
</file>

<file path=xl/sharedStrings.xml><?xml version="1.0" encoding="utf-8"?>
<sst xmlns="http://schemas.openxmlformats.org/spreadsheetml/2006/main" count="193" uniqueCount="113">
  <si>
    <t>Наименование</t>
  </si>
  <si>
    <t>Цвет</t>
  </si>
  <si>
    <t>Артикул</t>
  </si>
  <si>
    <t>белый</t>
  </si>
  <si>
    <t>CL11WT</t>
  </si>
  <si>
    <t>коричневый</t>
  </si>
  <si>
    <t>CL11BR</t>
  </si>
  <si>
    <t>черный</t>
  </si>
  <si>
    <t>CL11BL</t>
  </si>
  <si>
    <t>Выключатель 4-х позиционный для внутреннего монтажа оконечный (Двухклавишный)</t>
  </si>
  <si>
    <t>CL21WT</t>
  </si>
  <si>
    <t>CL21BR</t>
  </si>
  <si>
    <t>CL21BL</t>
  </si>
  <si>
    <t>Розетка с заземлением и шторками для внутреннего монтажа</t>
  </si>
  <si>
    <t>CL12WT</t>
  </si>
  <si>
    <t>CL12BR</t>
  </si>
  <si>
    <t>CL12BL</t>
  </si>
  <si>
    <t>Розетка TV для внутреннего монтажа</t>
  </si>
  <si>
    <t>CL.TV.WT</t>
  </si>
  <si>
    <t>CL.TV.BR</t>
  </si>
  <si>
    <t>CL.TV.BL</t>
  </si>
  <si>
    <t>Розетка Internet для внутреннего монтажа</t>
  </si>
  <si>
    <t>CL.INT.WT</t>
  </si>
  <si>
    <t>CL.INT.BR</t>
  </si>
  <si>
    <t>CL.INT.BL</t>
  </si>
  <si>
    <t>Телефонная розетка для внутреннего монтажа</t>
  </si>
  <si>
    <t>CL.TEL.WT</t>
  </si>
  <si>
    <t>CL.TEL.BR</t>
  </si>
  <si>
    <t>CL.TEL.BL</t>
  </si>
  <si>
    <t xml:space="preserve">Выключатель перекрестный для внутреннего монтажа </t>
  </si>
  <si>
    <t>CL31WT</t>
  </si>
  <si>
    <t>CL31BR</t>
  </si>
  <si>
    <t>CL31BL</t>
  </si>
  <si>
    <t>Цена, руб.</t>
  </si>
  <si>
    <t>CL41WT</t>
  </si>
  <si>
    <t>CL51WT</t>
  </si>
  <si>
    <t>венге</t>
  </si>
  <si>
    <t>вишня</t>
  </si>
  <si>
    <t>CL11WG</t>
  </si>
  <si>
    <t>CL11CH</t>
  </si>
  <si>
    <t>CL21WG</t>
  </si>
  <si>
    <t>CL21CH</t>
  </si>
  <si>
    <t>CL31WG</t>
  </si>
  <si>
    <t>CL31CH</t>
  </si>
  <si>
    <t>CL12WG</t>
  </si>
  <si>
    <t>CL12CH</t>
  </si>
  <si>
    <t>CL.TV.WG</t>
  </si>
  <si>
    <t>CL.TV.CH</t>
  </si>
  <si>
    <t>CL.INT.WG</t>
  </si>
  <si>
    <t>CL.INT.CH</t>
  </si>
  <si>
    <t>CL.TEL.WG</t>
  </si>
  <si>
    <t>CL.TEL.CH</t>
  </si>
  <si>
    <t>CL41WG</t>
  </si>
  <si>
    <t>CL41CH</t>
  </si>
  <si>
    <t>CL51WG</t>
  </si>
  <si>
    <t>CL51CH</t>
  </si>
  <si>
    <t>Выключатель тумблерныйный  2-х позиционный для внутреннего монтажа проходной</t>
  </si>
  <si>
    <t>Выключатель тумблерныйный  4-х позиционный для внутреннего монтажа проходной</t>
  </si>
  <si>
    <t>CL41BR</t>
  </si>
  <si>
    <t>CL41BL</t>
  </si>
  <si>
    <t>CL51BR</t>
  </si>
  <si>
    <t>CL51BL</t>
  </si>
  <si>
    <t>ВНУТРЕННИЙ МОНТАЖ</t>
  </si>
  <si>
    <t>Выключатель с регулятором яркости для внутреннего монтажа (диммер)</t>
  </si>
  <si>
    <t>Выключатель тумблерныйный  4-х позиционный для внутреннего монтажа проходной серии "состаренное серебро"</t>
  </si>
  <si>
    <t>CL51WT.SL</t>
  </si>
  <si>
    <t>CL51BR.SL</t>
  </si>
  <si>
    <t>CL51BL.SL</t>
  </si>
  <si>
    <t>CL51WG.SL</t>
  </si>
  <si>
    <t>CL51CH.SL</t>
  </si>
  <si>
    <t>Выключатель тумблерныйный  2-х позиционный для внутреннего монтажа проходной серии "состаренное серебро"</t>
  </si>
  <si>
    <t>CL41WT.SL</t>
  </si>
  <si>
    <t>CL41BR.SL</t>
  </si>
  <si>
    <t>CL41BL.SL</t>
  </si>
  <si>
    <t>CL41WG.SL</t>
  </si>
  <si>
    <t>CL41CH.SL</t>
  </si>
  <si>
    <t>CL11WT.SL</t>
  </si>
  <si>
    <t>CL11BR.SL</t>
  </si>
  <si>
    <t>CL11BL.SL</t>
  </si>
  <si>
    <t>CL11WG.SL</t>
  </si>
  <si>
    <t>CL11CH.SL</t>
  </si>
  <si>
    <t>Выключатель 2-х позиционный для внутреннего монтажа проходной серии "состаренное серебро"</t>
  </si>
  <si>
    <t>Выключатель 4-х позиционный для внутреннего монтажа оконечный (Двухклавишный) серии "состаренное серебро"</t>
  </si>
  <si>
    <t>CL21WT.SL</t>
  </si>
  <si>
    <t>CL21BR.SL</t>
  </si>
  <si>
    <t>CL21BL.SL</t>
  </si>
  <si>
    <t>CL21WG.SL</t>
  </si>
  <si>
    <t>CL21CH.SL</t>
  </si>
  <si>
    <t>CL.DM.WT</t>
  </si>
  <si>
    <t>CL.DM.BR</t>
  </si>
  <si>
    <t>CL.DM.BL</t>
  </si>
  <si>
    <t>CL.DM.WG</t>
  </si>
  <si>
    <t>CL.DM.CH</t>
  </si>
  <si>
    <t>CL12WT.SL</t>
  </si>
  <si>
    <t>CL.DM.WT.SL</t>
  </si>
  <si>
    <t>CL.DM.BR.SL</t>
  </si>
  <si>
    <t>CL.DM.BL.SL</t>
  </si>
  <si>
    <t>CL.DM.WG.SL</t>
  </si>
  <si>
    <t>CL.DM.CH.SL</t>
  </si>
  <si>
    <t xml:space="preserve">Выключатель перекрестный для внутреннего монтажа  серии "состаренное серебро" </t>
  </si>
  <si>
    <t>CL31WT.SL</t>
  </si>
  <si>
    <t>CL31BR.SL</t>
  </si>
  <si>
    <t>CL31BL.SL</t>
  </si>
  <si>
    <t>CL31WG.SL</t>
  </si>
  <si>
    <t>CL31CH.SL</t>
  </si>
  <si>
    <t>Выключатель 2-х позиционный для внутреннего монтажа проходной + рамка полисандр (восьмерка, овал)</t>
  </si>
  <si>
    <t>1 пост</t>
  </si>
  <si>
    <t>2 поста</t>
  </si>
  <si>
    <t>3 поста</t>
  </si>
  <si>
    <t>CL11WT+CL12WT</t>
  </si>
  <si>
    <t>CL11BR+CL12BR</t>
  </si>
  <si>
    <t>CL11BL+CL12BL</t>
  </si>
  <si>
    <t>Выключатель 2-х позиционный для внутреннего монтажа проходной (1 штука) + розетка 220В (1 шт или 2 шт) + рамка полисандр или беж (восьмерка, овал)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</si>
</sst>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4" xfId="0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4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0" xfId="0"/>
    <xf numFmtId="0" fontId="0" fillId="0" borderId="11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4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textRotation="90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104775</xdr:colOff>
      <xdr:row>0</xdr:row>
      <xdr:rowOff>57150</xdr:rowOff>
    </xdr:from>
    <xdr:to>
      <xdr:col>7</xdr:col>
      <xdr:colOff>285750</xdr:colOff>
      <xdr:row>0</xdr:row>
      <xdr:rowOff>476903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33600" y="57150"/>
          <a:ext cx="1819275" cy="4197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L90"/>
  <sheetViews>
    <sheetView tabSelected="1" workbookViewId="0">
      <selection activeCell="J5" sqref="J5"/>
    </sheetView>
  </sheetViews>
  <sheetFormatPr defaultRowHeight="15"/>
  <cols>
    <col min="1" max="1" width="3" style="14" customWidth="1"/>
    <col min="2" max="6" width="9.140625" style="14"/>
    <col min="7" max="7" width="6.28515625" style="14" customWidth="1"/>
    <col min="8" max="8" width="12.28515625" style="14" customWidth="1"/>
    <col min="9" max="9" width="15.28515625" style="14" customWidth="1"/>
    <col min="10" max="10" width="10.28515625" style="14" customWidth="1"/>
    <col min="11" max="16384" width="9.140625" style="14"/>
  </cols>
  <sheetData>
    <row r="1" spans="1:12" ht="39.75" customHeight="1"/>
    <row r="2" spans="1:12" ht="27.75" customHeight="1" thickBot="1">
      <c r="B2" s="69" t="s">
        <v>62</v>
      </c>
      <c r="C2" s="69"/>
      <c r="D2" s="69"/>
      <c r="E2" s="69"/>
      <c r="F2" s="69"/>
      <c r="G2" s="69"/>
      <c r="H2" s="69"/>
      <c r="I2" s="69"/>
      <c r="J2" s="69"/>
      <c r="K2" s="69"/>
      <c r="L2" s="69"/>
    </row>
    <row r="3" spans="1:12" ht="27.75" customHeight="1" thickBot="1">
      <c r="B3" s="70" t="s">
        <v>0</v>
      </c>
      <c r="C3" s="71"/>
      <c r="D3" s="71"/>
      <c r="E3" s="71"/>
      <c r="F3" s="71"/>
      <c r="G3" s="71"/>
      <c r="H3" s="72" t="s">
        <v>1</v>
      </c>
      <c r="I3" s="74" t="s">
        <v>2</v>
      </c>
      <c r="J3" s="50" t="s">
        <v>33</v>
      </c>
      <c r="K3" s="51"/>
      <c r="L3" s="52"/>
    </row>
    <row r="4" spans="1:12" ht="15.75" thickBot="1">
      <c r="B4" s="46"/>
      <c r="C4" s="47"/>
      <c r="D4" s="47"/>
      <c r="E4" s="47"/>
      <c r="F4" s="47"/>
      <c r="G4" s="47"/>
      <c r="H4" s="73"/>
      <c r="I4" s="48"/>
      <c r="J4" s="1" t="s">
        <v>106</v>
      </c>
      <c r="K4" s="1" t="s">
        <v>107</v>
      </c>
      <c r="L4" s="1" t="s">
        <v>108</v>
      </c>
    </row>
    <row r="5" spans="1:12">
      <c r="B5" s="34" t="s">
        <v>105</v>
      </c>
      <c r="C5" s="35"/>
      <c r="D5" s="35"/>
      <c r="E5" s="35"/>
      <c r="F5" s="35"/>
      <c r="G5" s="36"/>
      <c r="H5" s="28" t="s">
        <v>3</v>
      </c>
      <c r="I5" s="28" t="s">
        <v>4</v>
      </c>
      <c r="J5" s="21">
        <v>1420</v>
      </c>
      <c r="K5" s="21">
        <v>2840</v>
      </c>
      <c r="L5" s="21">
        <v>4260</v>
      </c>
    </row>
    <row r="6" spans="1:12">
      <c r="B6" s="40"/>
      <c r="C6" s="41"/>
      <c r="D6" s="41"/>
      <c r="E6" s="41"/>
      <c r="F6" s="41"/>
      <c r="G6" s="42"/>
      <c r="H6" s="3" t="s">
        <v>5</v>
      </c>
      <c r="I6" s="3" t="s">
        <v>6</v>
      </c>
      <c r="J6" s="53">
        <v>1500</v>
      </c>
      <c r="K6" s="53">
        <v>3000</v>
      </c>
      <c r="L6" s="53">
        <v>4500</v>
      </c>
    </row>
    <row r="7" spans="1:12">
      <c r="B7" s="40"/>
      <c r="C7" s="41"/>
      <c r="D7" s="41"/>
      <c r="E7" s="41"/>
      <c r="F7" s="41"/>
      <c r="G7" s="42"/>
      <c r="H7" s="2" t="s">
        <v>7</v>
      </c>
      <c r="I7" s="3" t="s">
        <v>8</v>
      </c>
      <c r="J7" s="54"/>
      <c r="K7" s="54"/>
      <c r="L7" s="54"/>
    </row>
    <row r="8" spans="1:12">
      <c r="B8" s="40"/>
      <c r="C8" s="41"/>
      <c r="D8" s="41"/>
      <c r="E8" s="41"/>
      <c r="F8" s="41"/>
      <c r="G8" s="42"/>
      <c r="H8" s="2" t="s">
        <v>36</v>
      </c>
      <c r="I8" s="3" t="s">
        <v>38</v>
      </c>
      <c r="J8" s="53">
        <v>1520</v>
      </c>
      <c r="K8" s="53">
        <v>3040</v>
      </c>
      <c r="L8" s="53">
        <v>4560</v>
      </c>
    </row>
    <row r="9" spans="1:12" ht="15.75" thickBot="1">
      <c r="B9" s="37"/>
      <c r="C9" s="38"/>
      <c r="D9" s="38"/>
      <c r="E9" s="38"/>
      <c r="F9" s="38"/>
      <c r="G9" s="39"/>
      <c r="H9" s="27" t="s">
        <v>37</v>
      </c>
      <c r="I9" s="27" t="s">
        <v>39</v>
      </c>
      <c r="J9" s="55"/>
      <c r="K9" s="55"/>
      <c r="L9" s="55"/>
    </row>
    <row r="10" spans="1:12">
      <c r="A10" s="33"/>
      <c r="B10" s="34" t="s">
        <v>81</v>
      </c>
      <c r="C10" s="35"/>
      <c r="D10" s="35"/>
      <c r="E10" s="35"/>
      <c r="F10" s="35"/>
      <c r="G10" s="36"/>
      <c r="H10" s="28" t="s">
        <v>3</v>
      </c>
      <c r="I10" s="28" t="s">
        <v>76</v>
      </c>
      <c r="J10" s="21">
        <v>1920</v>
      </c>
      <c r="K10" s="21">
        <f>J10*2</f>
        <v>3840</v>
      </c>
      <c r="L10" s="21"/>
    </row>
    <row r="11" spans="1:12">
      <c r="A11" s="33"/>
      <c r="B11" s="40"/>
      <c r="C11" s="41"/>
      <c r="D11" s="41"/>
      <c r="E11" s="41"/>
      <c r="F11" s="41"/>
      <c r="G11" s="42"/>
      <c r="H11" s="3" t="s">
        <v>5</v>
      </c>
      <c r="I11" s="3" t="s">
        <v>77</v>
      </c>
      <c r="J11" s="53">
        <v>2000</v>
      </c>
      <c r="K11" s="53">
        <v>4360</v>
      </c>
      <c r="L11" s="53"/>
    </row>
    <row r="12" spans="1:12">
      <c r="A12" s="33"/>
      <c r="B12" s="40"/>
      <c r="C12" s="41"/>
      <c r="D12" s="41"/>
      <c r="E12" s="41"/>
      <c r="F12" s="41"/>
      <c r="G12" s="42"/>
      <c r="H12" s="2" t="s">
        <v>7</v>
      </c>
      <c r="I12" s="3" t="s">
        <v>78</v>
      </c>
      <c r="J12" s="54"/>
      <c r="K12" s="54"/>
      <c r="L12" s="54"/>
    </row>
    <row r="13" spans="1:12">
      <c r="A13" s="33"/>
      <c r="B13" s="40"/>
      <c r="C13" s="41"/>
      <c r="D13" s="41"/>
      <c r="E13" s="41"/>
      <c r="F13" s="41"/>
      <c r="G13" s="42"/>
      <c r="H13" s="2" t="s">
        <v>36</v>
      </c>
      <c r="I13" s="3" t="s">
        <v>79</v>
      </c>
      <c r="J13" s="53">
        <v>2070</v>
      </c>
      <c r="K13" s="53">
        <v>4360</v>
      </c>
      <c r="L13" s="53"/>
    </row>
    <row r="14" spans="1:12" ht="15.75" thickBot="1">
      <c r="A14" s="33"/>
      <c r="B14" s="37"/>
      <c r="C14" s="38"/>
      <c r="D14" s="38"/>
      <c r="E14" s="38"/>
      <c r="F14" s="38"/>
      <c r="G14" s="39"/>
      <c r="H14" s="27" t="s">
        <v>37</v>
      </c>
      <c r="I14" s="27" t="s">
        <v>80</v>
      </c>
      <c r="J14" s="55"/>
      <c r="K14" s="55"/>
      <c r="L14" s="55"/>
    </row>
    <row r="15" spans="1:12">
      <c r="B15" s="34" t="s">
        <v>9</v>
      </c>
      <c r="C15" s="35"/>
      <c r="D15" s="35"/>
      <c r="E15" s="35"/>
      <c r="F15" s="35"/>
      <c r="G15" s="36"/>
      <c r="H15" s="8" t="s">
        <v>3</v>
      </c>
      <c r="I15" s="8" t="s">
        <v>10</v>
      </c>
      <c r="J15" s="5">
        <v>1680</v>
      </c>
      <c r="K15" s="21">
        <f>J15*2</f>
        <v>3360</v>
      </c>
      <c r="L15" s="5"/>
    </row>
    <row r="16" spans="1:12">
      <c r="B16" s="40"/>
      <c r="C16" s="41"/>
      <c r="D16" s="41"/>
      <c r="E16" s="41"/>
      <c r="F16" s="41"/>
      <c r="G16" s="42"/>
      <c r="H16" s="3" t="s">
        <v>5</v>
      </c>
      <c r="I16" s="3" t="s">
        <v>11</v>
      </c>
      <c r="J16" s="53">
        <v>1760</v>
      </c>
      <c r="K16" s="53">
        <v>4360</v>
      </c>
      <c r="L16" s="53"/>
    </row>
    <row r="17" spans="1:12">
      <c r="B17" s="40"/>
      <c r="C17" s="41"/>
      <c r="D17" s="41"/>
      <c r="E17" s="41"/>
      <c r="F17" s="41"/>
      <c r="G17" s="42"/>
      <c r="H17" s="2" t="s">
        <v>7</v>
      </c>
      <c r="I17" s="3" t="s">
        <v>12</v>
      </c>
      <c r="J17" s="54"/>
      <c r="K17" s="54"/>
      <c r="L17" s="54"/>
    </row>
    <row r="18" spans="1:12">
      <c r="B18" s="40"/>
      <c r="C18" s="41"/>
      <c r="D18" s="41"/>
      <c r="E18" s="41"/>
      <c r="F18" s="41"/>
      <c r="G18" s="42"/>
      <c r="H18" s="2" t="s">
        <v>36</v>
      </c>
      <c r="I18" s="2" t="s">
        <v>40</v>
      </c>
      <c r="J18" s="53">
        <v>1830</v>
      </c>
      <c r="K18" s="53">
        <v>4360</v>
      </c>
      <c r="L18" s="53"/>
    </row>
    <row r="19" spans="1:12" ht="15.75" thickBot="1">
      <c r="B19" s="37"/>
      <c r="C19" s="38"/>
      <c r="D19" s="38"/>
      <c r="E19" s="38"/>
      <c r="F19" s="38"/>
      <c r="G19" s="39"/>
      <c r="H19" s="27" t="s">
        <v>37</v>
      </c>
      <c r="I19" s="27" t="s">
        <v>41</v>
      </c>
      <c r="J19" s="55"/>
      <c r="K19" s="55"/>
      <c r="L19" s="55"/>
    </row>
    <row r="20" spans="1:12">
      <c r="A20" s="33"/>
      <c r="B20" s="34" t="s">
        <v>82</v>
      </c>
      <c r="C20" s="35"/>
      <c r="D20" s="35"/>
      <c r="E20" s="35"/>
      <c r="F20" s="35"/>
      <c r="G20" s="36"/>
      <c r="H20" s="8" t="s">
        <v>3</v>
      </c>
      <c r="I20" s="8" t="s">
        <v>83</v>
      </c>
      <c r="J20" s="5">
        <v>2180</v>
      </c>
      <c r="K20" s="21">
        <f>J20*2</f>
        <v>4360</v>
      </c>
      <c r="L20" s="5"/>
    </row>
    <row r="21" spans="1:12">
      <c r="A21" s="33"/>
      <c r="B21" s="40"/>
      <c r="C21" s="41"/>
      <c r="D21" s="41"/>
      <c r="E21" s="41"/>
      <c r="F21" s="41"/>
      <c r="G21" s="42"/>
      <c r="H21" s="3" t="s">
        <v>5</v>
      </c>
      <c r="I21" s="3" t="s">
        <v>84</v>
      </c>
      <c r="J21" s="53">
        <v>2260</v>
      </c>
      <c r="K21" s="53">
        <v>4360</v>
      </c>
      <c r="L21" s="53"/>
    </row>
    <row r="22" spans="1:12">
      <c r="A22" s="33"/>
      <c r="B22" s="40"/>
      <c r="C22" s="41"/>
      <c r="D22" s="41"/>
      <c r="E22" s="41"/>
      <c r="F22" s="41"/>
      <c r="G22" s="42"/>
      <c r="H22" s="2" t="s">
        <v>7</v>
      </c>
      <c r="I22" s="3" t="s">
        <v>85</v>
      </c>
      <c r="J22" s="54"/>
      <c r="K22" s="54"/>
      <c r="L22" s="54"/>
    </row>
    <row r="23" spans="1:12">
      <c r="A23" s="33"/>
      <c r="B23" s="40"/>
      <c r="C23" s="41"/>
      <c r="D23" s="41"/>
      <c r="E23" s="41"/>
      <c r="F23" s="41"/>
      <c r="G23" s="42"/>
      <c r="H23" s="2" t="s">
        <v>36</v>
      </c>
      <c r="I23" s="2" t="s">
        <v>86</v>
      </c>
      <c r="J23" s="53">
        <v>2330</v>
      </c>
      <c r="K23" s="53">
        <v>4360</v>
      </c>
      <c r="L23" s="53"/>
    </row>
    <row r="24" spans="1:12" ht="15.75" thickBot="1">
      <c r="A24" s="33"/>
      <c r="B24" s="37"/>
      <c r="C24" s="38"/>
      <c r="D24" s="38"/>
      <c r="E24" s="38"/>
      <c r="F24" s="38"/>
      <c r="G24" s="39"/>
      <c r="H24" s="27" t="s">
        <v>37</v>
      </c>
      <c r="I24" s="27" t="s">
        <v>87</v>
      </c>
      <c r="J24" s="55"/>
      <c r="K24" s="55"/>
      <c r="L24" s="55"/>
    </row>
    <row r="25" spans="1:12">
      <c r="B25" s="34" t="s">
        <v>99</v>
      </c>
      <c r="C25" s="35"/>
      <c r="D25" s="35"/>
      <c r="E25" s="35"/>
      <c r="F25" s="35"/>
      <c r="G25" s="36"/>
      <c r="H25" s="28" t="s">
        <v>3</v>
      </c>
      <c r="I25" s="28" t="s">
        <v>100</v>
      </c>
      <c r="J25" s="21">
        <v>2350</v>
      </c>
      <c r="K25" s="21"/>
      <c r="L25" s="21"/>
    </row>
    <row r="26" spans="1:12">
      <c r="B26" s="40"/>
      <c r="C26" s="41"/>
      <c r="D26" s="41"/>
      <c r="E26" s="41"/>
      <c r="F26" s="41"/>
      <c r="G26" s="42"/>
      <c r="H26" s="3" t="s">
        <v>5</v>
      </c>
      <c r="I26" s="3" t="s">
        <v>101</v>
      </c>
      <c r="J26" s="53">
        <v>2550</v>
      </c>
      <c r="K26" s="53"/>
      <c r="L26" s="53"/>
    </row>
    <row r="27" spans="1:12">
      <c r="B27" s="40"/>
      <c r="C27" s="41"/>
      <c r="D27" s="41"/>
      <c r="E27" s="41"/>
      <c r="F27" s="41"/>
      <c r="G27" s="42"/>
      <c r="H27" s="2" t="s">
        <v>7</v>
      </c>
      <c r="I27" s="3" t="s">
        <v>102</v>
      </c>
      <c r="J27" s="54"/>
      <c r="K27" s="54"/>
      <c r="L27" s="54"/>
    </row>
    <row r="28" spans="1:12">
      <c r="B28" s="40"/>
      <c r="C28" s="41"/>
      <c r="D28" s="41"/>
      <c r="E28" s="41"/>
      <c r="F28" s="41"/>
      <c r="G28" s="42"/>
      <c r="H28" s="2" t="s">
        <v>36</v>
      </c>
      <c r="I28" s="3" t="s">
        <v>103</v>
      </c>
      <c r="J28" s="53">
        <v>2600</v>
      </c>
      <c r="K28" s="53"/>
      <c r="L28" s="53"/>
    </row>
    <row r="29" spans="1:12" ht="15.75" thickBot="1">
      <c r="B29" s="37"/>
      <c r="C29" s="38"/>
      <c r="D29" s="38"/>
      <c r="E29" s="38"/>
      <c r="F29" s="38"/>
      <c r="G29" s="39"/>
      <c r="H29" s="10" t="s">
        <v>37</v>
      </c>
      <c r="I29" s="4" t="s">
        <v>104</v>
      </c>
      <c r="J29" s="55"/>
      <c r="K29" s="55"/>
      <c r="L29" s="55"/>
    </row>
    <row r="30" spans="1:12">
      <c r="B30" s="34" t="s">
        <v>29</v>
      </c>
      <c r="C30" s="35"/>
      <c r="D30" s="35"/>
      <c r="E30" s="35"/>
      <c r="F30" s="35"/>
      <c r="G30" s="36"/>
      <c r="H30" s="28" t="s">
        <v>3</v>
      </c>
      <c r="I30" s="28" t="s">
        <v>30</v>
      </c>
      <c r="J30" s="21">
        <v>1810</v>
      </c>
      <c r="K30" s="21"/>
      <c r="L30" s="21"/>
    </row>
    <row r="31" spans="1:12">
      <c r="B31" s="40"/>
      <c r="C31" s="41"/>
      <c r="D31" s="41"/>
      <c r="E31" s="41"/>
      <c r="F31" s="41"/>
      <c r="G31" s="42"/>
      <c r="H31" s="3" t="s">
        <v>5</v>
      </c>
      <c r="I31" s="3" t="s">
        <v>31</v>
      </c>
      <c r="J31" s="53">
        <v>2020</v>
      </c>
      <c r="K31" s="53"/>
      <c r="L31" s="53"/>
    </row>
    <row r="32" spans="1:12">
      <c r="B32" s="40"/>
      <c r="C32" s="41"/>
      <c r="D32" s="41"/>
      <c r="E32" s="41"/>
      <c r="F32" s="41"/>
      <c r="G32" s="42"/>
      <c r="H32" s="2" t="s">
        <v>7</v>
      </c>
      <c r="I32" s="3" t="s">
        <v>32</v>
      </c>
      <c r="J32" s="54"/>
      <c r="K32" s="54"/>
      <c r="L32" s="54"/>
    </row>
    <row r="33" spans="1:12">
      <c r="B33" s="40"/>
      <c r="C33" s="41"/>
      <c r="D33" s="41"/>
      <c r="E33" s="41"/>
      <c r="F33" s="41"/>
      <c r="G33" s="42"/>
      <c r="H33" s="2" t="s">
        <v>36</v>
      </c>
      <c r="I33" s="3" t="s">
        <v>42</v>
      </c>
      <c r="J33" s="53">
        <v>2060</v>
      </c>
      <c r="K33" s="53"/>
      <c r="L33" s="53"/>
    </row>
    <row r="34" spans="1:12" ht="15.75" thickBot="1">
      <c r="B34" s="37"/>
      <c r="C34" s="38"/>
      <c r="D34" s="38"/>
      <c r="E34" s="38"/>
      <c r="F34" s="38"/>
      <c r="G34" s="39"/>
      <c r="H34" s="10" t="s">
        <v>37</v>
      </c>
      <c r="I34" s="4" t="s">
        <v>43</v>
      </c>
      <c r="J34" s="55"/>
      <c r="K34" s="55"/>
      <c r="L34" s="55"/>
    </row>
    <row r="35" spans="1:12">
      <c r="B35" s="34" t="s">
        <v>56</v>
      </c>
      <c r="C35" s="35"/>
      <c r="D35" s="35"/>
      <c r="E35" s="35"/>
      <c r="F35" s="35"/>
      <c r="G35" s="36"/>
      <c r="H35" s="11" t="s">
        <v>3</v>
      </c>
      <c r="I35" s="12" t="s">
        <v>34</v>
      </c>
      <c r="J35" s="12">
        <f>1280+250</f>
        <v>1530</v>
      </c>
      <c r="K35" s="21">
        <f>J35*2</f>
        <v>3060</v>
      </c>
      <c r="L35" s="12"/>
    </row>
    <row r="36" spans="1:12">
      <c r="B36" s="40"/>
      <c r="C36" s="41"/>
      <c r="D36" s="41"/>
      <c r="E36" s="41"/>
      <c r="F36" s="41"/>
      <c r="G36" s="42"/>
      <c r="H36" s="23" t="s">
        <v>5</v>
      </c>
      <c r="I36" s="22" t="s">
        <v>58</v>
      </c>
      <c r="J36" s="43">
        <f>1360+250</f>
        <v>1610</v>
      </c>
      <c r="K36" s="43">
        <f>J36*2</f>
        <v>3220</v>
      </c>
      <c r="L36" s="43"/>
    </row>
    <row r="37" spans="1:12">
      <c r="B37" s="40"/>
      <c r="C37" s="41"/>
      <c r="D37" s="41"/>
      <c r="E37" s="41"/>
      <c r="F37" s="41"/>
      <c r="G37" s="42"/>
      <c r="H37" s="23" t="s">
        <v>7</v>
      </c>
      <c r="I37" s="22" t="s">
        <v>59</v>
      </c>
      <c r="J37" s="45"/>
      <c r="K37" s="45"/>
      <c r="L37" s="45"/>
    </row>
    <row r="38" spans="1:12">
      <c r="B38" s="40"/>
      <c r="C38" s="41"/>
      <c r="D38" s="41"/>
      <c r="E38" s="41"/>
      <c r="F38" s="41"/>
      <c r="G38" s="42"/>
      <c r="H38" s="13" t="s">
        <v>36</v>
      </c>
      <c r="I38" s="6" t="s">
        <v>52</v>
      </c>
      <c r="J38" s="44">
        <f>1430+250</f>
        <v>1680</v>
      </c>
      <c r="K38" s="44">
        <f>J38*2</f>
        <v>3360</v>
      </c>
      <c r="L38" s="44"/>
    </row>
    <row r="39" spans="1:12" ht="15.75" thickBot="1">
      <c r="B39" s="37"/>
      <c r="C39" s="38"/>
      <c r="D39" s="38"/>
      <c r="E39" s="38"/>
      <c r="F39" s="38"/>
      <c r="G39" s="39"/>
      <c r="H39" s="24" t="s">
        <v>37</v>
      </c>
      <c r="I39" s="20" t="s">
        <v>53</v>
      </c>
      <c r="J39" s="49"/>
      <c r="K39" s="49"/>
      <c r="L39" s="49"/>
    </row>
    <row r="40" spans="1:12">
      <c r="A40" s="33"/>
      <c r="B40" s="34" t="s">
        <v>70</v>
      </c>
      <c r="C40" s="35"/>
      <c r="D40" s="35"/>
      <c r="E40" s="35"/>
      <c r="F40" s="35"/>
      <c r="G40" s="36"/>
      <c r="H40" s="11" t="s">
        <v>3</v>
      </c>
      <c r="I40" s="12" t="s">
        <v>71</v>
      </c>
      <c r="J40" s="12">
        <f>1780+250</f>
        <v>2030</v>
      </c>
      <c r="K40" s="21">
        <f>J40*2</f>
        <v>4060</v>
      </c>
      <c r="L40" s="12"/>
    </row>
    <row r="41" spans="1:12">
      <c r="A41" s="33"/>
      <c r="B41" s="40"/>
      <c r="C41" s="41"/>
      <c r="D41" s="41"/>
      <c r="E41" s="41"/>
      <c r="F41" s="41"/>
      <c r="G41" s="42"/>
      <c r="H41" s="23" t="s">
        <v>5</v>
      </c>
      <c r="I41" s="22" t="s">
        <v>72</v>
      </c>
      <c r="J41" s="43">
        <f>1860+250</f>
        <v>2110</v>
      </c>
      <c r="K41" s="43">
        <f>J41*2</f>
        <v>4220</v>
      </c>
      <c r="L41" s="43"/>
    </row>
    <row r="42" spans="1:12">
      <c r="A42" s="33"/>
      <c r="B42" s="40"/>
      <c r="C42" s="41"/>
      <c r="D42" s="41"/>
      <c r="E42" s="41"/>
      <c r="F42" s="41"/>
      <c r="G42" s="42"/>
      <c r="H42" s="23" t="s">
        <v>7</v>
      </c>
      <c r="I42" s="22" t="s">
        <v>73</v>
      </c>
      <c r="J42" s="45"/>
      <c r="K42" s="45"/>
      <c r="L42" s="45"/>
    </row>
    <row r="43" spans="1:12">
      <c r="A43" s="33"/>
      <c r="B43" s="40"/>
      <c r="C43" s="41"/>
      <c r="D43" s="41"/>
      <c r="E43" s="41"/>
      <c r="F43" s="41"/>
      <c r="G43" s="42"/>
      <c r="H43" s="13" t="s">
        <v>36</v>
      </c>
      <c r="I43" s="6" t="s">
        <v>74</v>
      </c>
      <c r="J43" s="44">
        <f>1930+250</f>
        <v>2180</v>
      </c>
      <c r="K43" s="44">
        <f>J43*2</f>
        <v>4360</v>
      </c>
      <c r="L43" s="44"/>
    </row>
    <row r="44" spans="1:12" ht="15.75" thickBot="1">
      <c r="A44" s="33"/>
      <c r="B44" s="37"/>
      <c r="C44" s="38"/>
      <c r="D44" s="38"/>
      <c r="E44" s="38"/>
      <c r="F44" s="38"/>
      <c r="G44" s="39"/>
      <c r="H44" s="24" t="s">
        <v>37</v>
      </c>
      <c r="I44" s="20" t="s">
        <v>75</v>
      </c>
      <c r="J44" s="49"/>
      <c r="K44" s="49"/>
      <c r="L44" s="49"/>
    </row>
    <row r="45" spans="1:12">
      <c r="B45" s="56" t="s">
        <v>57</v>
      </c>
      <c r="C45" s="57"/>
      <c r="D45" s="57"/>
      <c r="E45" s="57"/>
      <c r="F45" s="57"/>
      <c r="G45" s="58"/>
      <c r="H45" s="29" t="s">
        <v>3</v>
      </c>
      <c r="I45" s="16" t="s">
        <v>35</v>
      </c>
      <c r="J45" s="16">
        <f>1950+250</f>
        <v>2200</v>
      </c>
      <c r="K45" s="21">
        <f>J45*2</f>
        <v>4400</v>
      </c>
      <c r="L45" s="16"/>
    </row>
    <row r="46" spans="1:12">
      <c r="B46" s="59"/>
      <c r="C46" s="60"/>
      <c r="D46" s="60"/>
      <c r="E46" s="60"/>
      <c r="F46" s="60"/>
      <c r="G46" s="61"/>
      <c r="H46" s="30" t="s">
        <v>5</v>
      </c>
      <c r="I46" s="17" t="s">
        <v>60</v>
      </c>
      <c r="J46" s="65">
        <f>2030+250</f>
        <v>2280</v>
      </c>
      <c r="K46" s="65">
        <f>J46*2</f>
        <v>4560</v>
      </c>
      <c r="L46" s="65"/>
    </row>
    <row r="47" spans="1:12">
      <c r="B47" s="59"/>
      <c r="C47" s="60"/>
      <c r="D47" s="60"/>
      <c r="E47" s="60"/>
      <c r="F47" s="60"/>
      <c r="G47" s="61"/>
      <c r="H47" s="30" t="s">
        <v>7</v>
      </c>
      <c r="I47" s="17" t="s">
        <v>61</v>
      </c>
      <c r="J47" s="66"/>
      <c r="K47" s="66"/>
      <c r="L47" s="66"/>
    </row>
    <row r="48" spans="1:12">
      <c r="B48" s="59"/>
      <c r="C48" s="60"/>
      <c r="D48" s="60"/>
      <c r="E48" s="60"/>
      <c r="F48" s="60"/>
      <c r="G48" s="61"/>
      <c r="H48" s="31" t="s">
        <v>36</v>
      </c>
      <c r="I48" s="15" t="s">
        <v>54</v>
      </c>
      <c r="J48" s="67">
        <f>2100+250</f>
        <v>2350</v>
      </c>
      <c r="K48" s="67">
        <f>J48*2</f>
        <v>4700</v>
      </c>
      <c r="L48" s="67"/>
    </row>
    <row r="49" spans="1:12" ht="15.75" thickBot="1">
      <c r="B49" s="62"/>
      <c r="C49" s="63"/>
      <c r="D49" s="63"/>
      <c r="E49" s="63"/>
      <c r="F49" s="63"/>
      <c r="G49" s="64"/>
      <c r="H49" s="32" t="s">
        <v>37</v>
      </c>
      <c r="I49" s="18" t="s">
        <v>55</v>
      </c>
      <c r="J49" s="68"/>
      <c r="K49" s="68"/>
      <c r="L49" s="68"/>
    </row>
    <row r="50" spans="1:12">
      <c r="A50" s="33"/>
      <c r="B50" s="56" t="s">
        <v>64</v>
      </c>
      <c r="C50" s="57"/>
      <c r="D50" s="57"/>
      <c r="E50" s="57"/>
      <c r="F50" s="57"/>
      <c r="G50" s="58"/>
      <c r="H50" s="29" t="s">
        <v>3</v>
      </c>
      <c r="I50" s="16" t="s">
        <v>65</v>
      </c>
      <c r="J50" s="16">
        <f>2950+250</f>
        <v>3200</v>
      </c>
      <c r="K50" s="21">
        <f>J50*2</f>
        <v>6400</v>
      </c>
      <c r="L50" s="16"/>
    </row>
    <row r="51" spans="1:12">
      <c r="A51" s="33"/>
      <c r="B51" s="59"/>
      <c r="C51" s="60"/>
      <c r="D51" s="60"/>
      <c r="E51" s="60"/>
      <c r="F51" s="60"/>
      <c r="G51" s="61"/>
      <c r="H51" s="30" t="s">
        <v>5</v>
      </c>
      <c r="I51" s="17" t="s">
        <v>66</v>
      </c>
      <c r="J51" s="65">
        <f>3030+250</f>
        <v>3280</v>
      </c>
      <c r="K51" s="65">
        <f>J51*2</f>
        <v>6560</v>
      </c>
      <c r="L51" s="65"/>
    </row>
    <row r="52" spans="1:12">
      <c r="A52" s="33"/>
      <c r="B52" s="59"/>
      <c r="C52" s="60"/>
      <c r="D52" s="60"/>
      <c r="E52" s="60"/>
      <c r="F52" s="60"/>
      <c r="G52" s="61"/>
      <c r="H52" s="30" t="s">
        <v>7</v>
      </c>
      <c r="I52" s="17" t="s">
        <v>67</v>
      </c>
      <c r="J52" s="66"/>
      <c r="K52" s="66"/>
      <c r="L52" s="66"/>
    </row>
    <row r="53" spans="1:12">
      <c r="A53" s="33"/>
      <c r="B53" s="59"/>
      <c r="C53" s="60"/>
      <c r="D53" s="60"/>
      <c r="E53" s="60"/>
      <c r="F53" s="60"/>
      <c r="G53" s="61"/>
      <c r="H53" s="31" t="s">
        <v>36</v>
      </c>
      <c r="I53" s="15" t="s">
        <v>68</v>
      </c>
      <c r="J53" s="67">
        <f>3100+250</f>
        <v>3350</v>
      </c>
      <c r="K53" s="67">
        <f>J53*2</f>
        <v>6700</v>
      </c>
      <c r="L53" s="67"/>
    </row>
    <row r="54" spans="1:12" ht="15.75" thickBot="1">
      <c r="A54" s="33"/>
      <c r="B54" s="62"/>
      <c r="C54" s="63"/>
      <c r="D54" s="63"/>
      <c r="E54" s="63"/>
      <c r="F54" s="63"/>
      <c r="G54" s="64"/>
      <c r="H54" s="32" t="s">
        <v>37</v>
      </c>
      <c r="I54" s="18" t="s">
        <v>69</v>
      </c>
      <c r="J54" s="68"/>
      <c r="K54" s="68"/>
      <c r="L54" s="68"/>
    </row>
    <row r="55" spans="1:12" ht="15" customHeight="1">
      <c r="A55" s="33"/>
      <c r="B55" s="34" t="s">
        <v>63</v>
      </c>
      <c r="C55" s="35"/>
      <c r="D55" s="35"/>
      <c r="E55" s="35"/>
      <c r="F55" s="35"/>
      <c r="G55" s="36"/>
      <c r="H55" s="11" t="s">
        <v>3</v>
      </c>
      <c r="I55" s="12" t="s">
        <v>88</v>
      </c>
      <c r="J55" s="12">
        <v>3250</v>
      </c>
      <c r="K55" s="21">
        <f>J55*2</f>
        <v>6500</v>
      </c>
      <c r="L55" s="12"/>
    </row>
    <row r="56" spans="1:12">
      <c r="A56" s="33"/>
      <c r="B56" s="40"/>
      <c r="C56" s="41"/>
      <c r="D56" s="41"/>
      <c r="E56" s="41"/>
      <c r="F56" s="41"/>
      <c r="G56" s="42"/>
      <c r="H56" s="23" t="s">
        <v>5</v>
      </c>
      <c r="I56" s="22" t="s">
        <v>89</v>
      </c>
      <c r="J56" s="43">
        <f>3350+250</f>
        <v>3600</v>
      </c>
      <c r="K56" s="43">
        <f>J56*2</f>
        <v>7200</v>
      </c>
      <c r="L56" s="43"/>
    </row>
    <row r="57" spans="1:12">
      <c r="A57" s="33"/>
      <c r="B57" s="40"/>
      <c r="C57" s="41"/>
      <c r="D57" s="41"/>
      <c r="E57" s="41"/>
      <c r="F57" s="41"/>
      <c r="G57" s="42"/>
      <c r="H57" s="23" t="s">
        <v>7</v>
      </c>
      <c r="I57" s="22" t="s">
        <v>90</v>
      </c>
      <c r="J57" s="45"/>
      <c r="K57" s="45"/>
      <c r="L57" s="45"/>
    </row>
    <row r="58" spans="1:12">
      <c r="A58" s="33"/>
      <c r="B58" s="40"/>
      <c r="C58" s="41"/>
      <c r="D58" s="41"/>
      <c r="E58" s="41"/>
      <c r="F58" s="41"/>
      <c r="G58" s="42"/>
      <c r="H58" s="13" t="s">
        <v>36</v>
      </c>
      <c r="I58" s="6" t="s">
        <v>91</v>
      </c>
      <c r="J58" s="44">
        <f>3400+250</f>
        <v>3650</v>
      </c>
      <c r="K58" s="44">
        <f>J58*2</f>
        <v>7300</v>
      </c>
      <c r="L58" s="44"/>
    </row>
    <row r="59" spans="1:12" ht="15.75" thickBot="1">
      <c r="A59" s="33"/>
      <c r="B59" s="37"/>
      <c r="C59" s="38"/>
      <c r="D59" s="38"/>
      <c r="E59" s="38"/>
      <c r="F59" s="38"/>
      <c r="G59" s="39"/>
      <c r="H59" s="24" t="s">
        <v>37</v>
      </c>
      <c r="I59" s="7" t="s">
        <v>92</v>
      </c>
      <c r="J59" s="49"/>
      <c r="K59" s="49"/>
      <c r="L59" s="49"/>
    </row>
    <row r="60" spans="1:12">
      <c r="A60" s="33"/>
      <c r="B60" s="34" t="s">
        <v>63</v>
      </c>
      <c r="C60" s="35"/>
      <c r="D60" s="35"/>
      <c r="E60" s="35"/>
      <c r="F60" s="35"/>
      <c r="G60" s="36"/>
      <c r="H60" s="11" t="s">
        <v>3</v>
      </c>
      <c r="I60" s="12" t="s">
        <v>94</v>
      </c>
      <c r="J60" s="12">
        <f>3750+250</f>
        <v>4000</v>
      </c>
      <c r="K60" s="21">
        <f>J60*2</f>
        <v>8000</v>
      </c>
      <c r="L60" s="12"/>
    </row>
    <row r="61" spans="1:12">
      <c r="A61" s="33"/>
      <c r="B61" s="40"/>
      <c r="C61" s="41"/>
      <c r="D61" s="41"/>
      <c r="E61" s="41"/>
      <c r="F61" s="41"/>
      <c r="G61" s="42"/>
      <c r="H61" s="23" t="s">
        <v>5</v>
      </c>
      <c r="I61" s="22" t="s">
        <v>95</v>
      </c>
      <c r="J61" s="43">
        <f>3850+250</f>
        <v>4100</v>
      </c>
      <c r="K61" s="43">
        <f>J61*2</f>
        <v>8200</v>
      </c>
      <c r="L61" s="43"/>
    </row>
    <row r="62" spans="1:12">
      <c r="A62" s="33"/>
      <c r="B62" s="40"/>
      <c r="C62" s="41"/>
      <c r="D62" s="41"/>
      <c r="E62" s="41"/>
      <c r="F62" s="41"/>
      <c r="G62" s="42"/>
      <c r="H62" s="23" t="s">
        <v>7</v>
      </c>
      <c r="I62" s="22" t="s">
        <v>96</v>
      </c>
      <c r="J62" s="45"/>
      <c r="K62" s="45"/>
      <c r="L62" s="45"/>
    </row>
    <row r="63" spans="1:12">
      <c r="A63" s="33"/>
      <c r="B63" s="40"/>
      <c r="C63" s="41"/>
      <c r="D63" s="41"/>
      <c r="E63" s="41"/>
      <c r="F63" s="41"/>
      <c r="G63" s="42"/>
      <c r="H63" s="13" t="s">
        <v>36</v>
      </c>
      <c r="I63" s="6" t="s">
        <v>97</v>
      </c>
      <c r="J63" s="44">
        <f>3900+250</f>
        <v>4150</v>
      </c>
      <c r="K63" s="44">
        <f>J63*2</f>
        <v>8300</v>
      </c>
      <c r="L63" s="44"/>
    </row>
    <row r="64" spans="1:12" ht="15.75" thickBot="1">
      <c r="A64" s="33"/>
      <c r="B64" s="37"/>
      <c r="C64" s="38"/>
      <c r="D64" s="38"/>
      <c r="E64" s="38"/>
      <c r="F64" s="38"/>
      <c r="G64" s="39"/>
      <c r="H64" s="24" t="s">
        <v>37</v>
      </c>
      <c r="I64" s="7" t="s">
        <v>98</v>
      </c>
      <c r="J64" s="49"/>
      <c r="K64" s="49"/>
      <c r="L64" s="49"/>
    </row>
    <row r="65" spans="2:12">
      <c r="B65" s="34" t="s">
        <v>13</v>
      </c>
      <c r="C65" s="35"/>
      <c r="D65" s="35"/>
      <c r="E65" s="35"/>
      <c r="F65" s="35"/>
      <c r="G65" s="36"/>
      <c r="H65" s="26" t="s">
        <v>3</v>
      </c>
      <c r="I65" s="26" t="s">
        <v>14</v>
      </c>
      <c r="J65" s="25">
        <v>1360</v>
      </c>
      <c r="K65" s="21">
        <f>J65*2</f>
        <v>2720</v>
      </c>
      <c r="L65" s="25">
        <f>J65*3</f>
        <v>4080</v>
      </c>
    </row>
    <row r="66" spans="2:12">
      <c r="B66" s="40"/>
      <c r="C66" s="41"/>
      <c r="D66" s="41"/>
      <c r="E66" s="41"/>
      <c r="F66" s="41"/>
      <c r="G66" s="42"/>
      <c r="H66" s="3" t="s">
        <v>5</v>
      </c>
      <c r="I66" s="3" t="s">
        <v>15</v>
      </c>
      <c r="J66" s="53">
        <v>1450</v>
      </c>
      <c r="K66" s="53">
        <f>J66*2</f>
        <v>2900</v>
      </c>
      <c r="L66" s="53">
        <f>J66*3</f>
        <v>4350</v>
      </c>
    </row>
    <row r="67" spans="2:12">
      <c r="B67" s="40"/>
      <c r="C67" s="41"/>
      <c r="D67" s="41"/>
      <c r="E67" s="41"/>
      <c r="F67" s="41"/>
      <c r="G67" s="42"/>
      <c r="H67" s="2" t="s">
        <v>7</v>
      </c>
      <c r="I67" s="3" t="s">
        <v>16</v>
      </c>
      <c r="J67" s="54"/>
      <c r="K67" s="54"/>
      <c r="L67" s="54"/>
    </row>
    <row r="68" spans="2:12">
      <c r="B68" s="40"/>
      <c r="C68" s="41"/>
      <c r="D68" s="41"/>
      <c r="E68" s="41"/>
      <c r="F68" s="41"/>
      <c r="G68" s="42"/>
      <c r="H68" s="2" t="s">
        <v>36</v>
      </c>
      <c r="I68" s="3" t="s">
        <v>44</v>
      </c>
      <c r="J68" s="53">
        <v>1520</v>
      </c>
      <c r="K68" s="53">
        <f>J68*2</f>
        <v>3040</v>
      </c>
      <c r="L68" s="53">
        <f>J68*3</f>
        <v>4560</v>
      </c>
    </row>
    <row r="69" spans="2:12">
      <c r="B69" s="40"/>
      <c r="C69" s="41"/>
      <c r="D69" s="41"/>
      <c r="E69" s="41"/>
      <c r="F69" s="41"/>
      <c r="G69" s="42"/>
      <c r="H69" s="2" t="s">
        <v>37</v>
      </c>
      <c r="I69" s="3" t="s">
        <v>45</v>
      </c>
      <c r="J69" s="54"/>
      <c r="K69" s="54"/>
      <c r="L69" s="54"/>
    </row>
    <row r="70" spans="2:12" ht="15.75" thickBot="1">
      <c r="B70" s="37"/>
      <c r="C70" s="38"/>
      <c r="D70" s="38"/>
      <c r="E70" s="38"/>
      <c r="F70" s="38"/>
      <c r="G70" s="39"/>
      <c r="H70" s="27" t="s">
        <v>37</v>
      </c>
      <c r="I70" s="27" t="s">
        <v>93</v>
      </c>
      <c r="J70" s="24">
        <f>1320+250</f>
        <v>1570</v>
      </c>
      <c r="K70" s="7">
        <f>J70*2</f>
        <v>3140</v>
      </c>
      <c r="L70" s="24">
        <f>J70*3</f>
        <v>4710</v>
      </c>
    </row>
    <row r="71" spans="2:12">
      <c r="B71" s="34" t="s">
        <v>17</v>
      </c>
      <c r="C71" s="35"/>
      <c r="D71" s="35"/>
      <c r="E71" s="35"/>
      <c r="F71" s="35"/>
      <c r="G71" s="36"/>
      <c r="H71" s="8" t="s">
        <v>3</v>
      </c>
      <c r="I71" s="19" t="s">
        <v>18</v>
      </c>
      <c r="J71" s="12">
        <f>1235+250</f>
        <v>1485</v>
      </c>
      <c r="K71" s="21">
        <f>J71*2</f>
        <v>2970</v>
      </c>
      <c r="L71" s="12"/>
    </row>
    <row r="72" spans="2:12">
      <c r="B72" s="40"/>
      <c r="C72" s="41"/>
      <c r="D72" s="41"/>
      <c r="E72" s="41"/>
      <c r="F72" s="41"/>
      <c r="G72" s="42"/>
      <c r="H72" s="27" t="s">
        <v>5</v>
      </c>
      <c r="I72" s="27" t="s">
        <v>19</v>
      </c>
      <c r="J72" s="53">
        <f>1335+250</f>
        <v>1585</v>
      </c>
      <c r="K72" s="53">
        <f>J72*2</f>
        <v>3170</v>
      </c>
      <c r="L72" s="53"/>
    </row>
    <row r="73" spans="2:12">
      <c r="B73" s="40"/>
      <c r="C73" s="41"/>
      <c r="D73" s="41"/>
      <c r="E73" s="41"/>
      <c r="F73" s="41"/>
      <c r="G73" s="42"/>
      <c r="H73" s="2" t="s">
        <v>7</v>
      </c>
      <c r="I73" s="3" t="s">
        <v>20</v>
      </c>
      <c r="J73" s="54"/>
      <c r="K73" s="54"/>
      <c r="L73" s="54"/>
    </row>
    <row r="74" spans="2:12">
      <c r="B74" s="40"/>
      <c r="C74" s="41"/>
      <c r="D74" s="41"/>
      <c r="E74" s="41"/>
      <c r="F74" s="41"/>
      <c r="G74" s="42"/>
      <c r="H74" s="2" t="s">
        <v>36</v>
      </c>
      <c r="I74" s="3" t="s">
        <v>46</v>
      </c>
      <c r="J74" s="43">
        <f>1385+250</f>
        <v>1635</v>
      </c>
      <c r="K74" s="53">
        <f>J74*2</f>
        <v>3270</v>
      </c>
      <c r="L74" s="43"/>
    </row>
    <row r="75" spans="2:12" ht="15.75" thickBot="1">
      <c r="B75" s="37"/>
      <c r="C75" s="38"/>
      <c r="D75" s="38"/>
      <c r="E75" s="38"/>
      <c r="F75" s="38"/>
      <c r="G75" s="39"/>
      <c r="H75" s="10" t="s">
        <v>37</v>
      </c>
      <c r="I75" s="4" t="s">
        <v>47</v>
      </c>
      <c r="J75" s="49"/>
      <c r="K75" s="54"/>
      <c r="L75" s="49"/>
    </row>
    <row r="76" spans="2:12">
      <c r="B76" s="40" t="s">
        <v>21</v>
      </c>
      <c r="C76" s="41"/>
      <c r="D76" s="41"/>
      <c r="E76" s="41"/>
      <c r="F76" s="41"/>
      <c r="G76" s="42"/>
      <c r="H76" s="26" t="s">
        <v>3</v>
      </c>
      <c r="I76" s="26" t="s">
        <v>22</v>
      </c>
      <c r="J76" s="12">
        <f>1105+250</f>
        <v>1355</v>
      </c>
      <c r="K76" s="21">
        <f>J76*2</f>
        <v>2710</v>
      </c>
      <c r="L76" s="12"/>
    </row>
    <row r="77" spans="2:12">
      <c r="B77" s="40"/>
      <c r="C77" s="41"/>
      <c r="D77" s="41"/>
      <c r="E77" s="41"/>
      <c r="F77" s="41"/>
      <c r="G77" s="42"/>
      <c r="H77" s="3" t="s">
        <v>5</v>
      </c>
      <c r="I77" s="3" t="s">
        <v>23</v>
      </c>
      <c r="J77" s="53">
        <f>1205+250</f>
        <v>1455</v>
      </c>
      <c r="K77" s="53">
        <f>J77*2</f>
        <v>2910</v>
      </c>
      <c r="L77" s="53"/>
    </row>
    <row r="78" spans="2:12">
      <c r="B78" s="40"/>
      <c r="C78" s="41"/>
      <c r="D78" s="41"/>
      <c r="E78" s="41"/>
      <c r="F78" s="41"/>
      <c r="G78" s="42"/>
      <c r="H78" s="2" t="s">
        <v>7</v>
      </c>
      <c r="I78" s="3" t="s">
        <v>24</v>
      </c>
      <c r="J78" s="54"/>
      <c r="K78" s="54"/>
      <c r="L78" s="54"/>
    </row>
    <row r="79" spans="2:12">
      <c r="B79" s="40"/>
      <c r="C79" s="41"/>
      <c r="D79" s="41"/>
      <c r="E79" s="41"/>
      <c r="F79" s="41"/>
      <c r="G79" s="42"/>
      <c r="H79" s="2" t="s">
        <v>36</v>
      </c>
      <c r="I79" s="3" t="s">
        <v>48</v>
      </c>
      <c r="J79" s="43">
        <f>1255+250</f>
        <v>1505</v>
      </c>
      <c r="K79" s="53">
        <f>J79*2</f>
        <v>3010</v>
      </c>
      <c r="L79" s="43"/>
    </row>
    <row r="80" spans="2:12" ht="15.75" thickBot="1">
      <c r="B80" s="37"/>
      <c r="C80" s="38"/>
      <c r="D80" s="38"/>
      <c r="E80" s="38"/>
      <c r="F80" s="38"/>
      <c r="G80" s="39"/>
      <c r="H80" s="27" t="s">
        <v>37</v>
      </c>
      <c r="I80" s="27" t="s">
        <v>49</v>
      </c>
      <c r="J80" s="49"/>
      <c r="K80" s="54"/>
      <c r="L80" s="49"/>
    </row>
    <row r="81" spans="2:12">
      <c r="B81" s="34" t="s">
        <v>25</v>
      </c>
      <c r="C81" s="35"/>
      <c r="D81" s="35"/>
      <c r="E81" s="35"/>
      <c r="F81" s="35"/>
      <c r="G81" s="36"/>
      <c r="H81" s="8" t="s">
        <v>3</v>
      </c>
      <c r="I81" s="8" t="s">
        <v>26</v>
      </c>
      <c r="J81" s="12">
        <f>1105+250</f>
        <v>1355</v>
      </c>
      <c r="K81" s="21">
        <f>J81*2</f>
        <v>2710</v>
      </c>
      <c r="L81" s="12"/>
    </row>
    <row r="82" spans="2:12">
      <c r="B82" s="40"/>
      <c r="C82" s="41"/>
      <c r="D82" s="41"/>
      <c r="E82" s="41"/>
      <c r="F82" s="41"/>
      <c r="G82" s="42"/>
      <c r="H82" s="3" t="s">
        <v>5</v>
      </c>
      <c r="I82" s="3" t="s">
        <v>27</v>
      </c>
      <c r="J82" s="53">
        <f>1205+250</f>
        <v>1455</v>
      </c>
      <c r="K82" s="53"/>
      <c r="L82" s="53"/>
    </row>
    <row r="83" spans="2:12">
      <c r="B83" s="40"/>
      <c r="C83" s="41"/>
      <c r="D83" s="41"/>
      <c r="E83" s="41"/>
      <c r="F83" s="41"/>
      <c r="G83" s="42"/>
      <c r="H83" s="26" t="s">
        <v>7</v>
      </c>
      <c r="I83" s="26" t="s">
        <v>28</v>
      </c>
      <c r="J83" s="54"/>
      <c r="K83" s="54"/>
      <c r="L83" s="54"/>
    </row>
    <row r="84" spans="2:12">
      <c r="B84" s="40"/>
      <c r="C84" s="41"/>
      <c r="D84" s="41"/>
      <c r="E84" s="41"/>
      <c r="F84" s="41"/>
      <c r="G84" s="42"/>
      <c r="H84" s="3" t="s">
        <v>36</v>
      </c>
      <c r="I84" s="3" t="s">
        <v>50</v>
      </c>
      <c r="J84" s="43">
        <f>1255+250</f>
        <v>1505</v>
      </c>
      <c r="K84" s="43"/>
      <c r="L84" s="43"/>
    </row>
    <row r="85" spans="2:12" ht="15.75" thickBot="1">
      <c r="B85" s="37"/>
      <c r="C85" s="38"/>
      <c r="D85" s="38"/>
      <c r="E85" s="38"/>
      <c r="F85" s="38"/>
      <c r="G85" s="39"/>
      <c r="H85" s="9" t="s">
        <v>37</v>
      </c>
      <c r="I85" s="9" t="s">
        <v>51</v>
      </c>
      <c r="J85" s="49"/>
      <c r="K85" s="49"/>
      <c r="L85" s="49"/>
    </row>
    <row r="86" spans="2:12">
      <c r="B86" s="34" t="s">
        <v>112</v>
      </c>
      <c r="C86" s="35"/>
      <c r="D86" s="35"/>
      <c r="E86" s="35"/>
      <c r="F86" s="35"/>
      <c r="G86" s="36"/>
      <c r="H86" s="28" t="s">
        <v>3</v>
      </c>
      <c r="I86" s="28" t="s">
        <v>109</v>
      </c>
      <c r="J86" s="21"/>
      <c r="K86" s="21">
        <f>1170+1120+500</f>
        <v>2790</v>
      </c>
      <c r="L86" s="21">
        <f>1170+1120+1120+750</f>
        <v>4160</v>
      </c>
    </row>
    <row r="87" spans="2:12">
      <c r="B87" s="40"/>
      <c r="C87" s="41"/>
      <c r="D87" s="41"/>
      <c r="E87" s="41"/>
      <c r="F87" s="41"/>
      <c r="G87" s="42"/>
      <c r="H87" s="3" t="s">
        <v>5</v>
      </c>
      <c r="I87" s="3" t="s">
        <v>110</v>
      </c>
      <c r="J87" s="53"/>
      <c r="K87" s="53">
        <f>1250+1180+500</f>
        <v>2930</v>
      </c>
      <c r="L87" s="53">
        <f>1250+1180+1180+750</f>
        <v>4360</v>
      </c>
    </row>
    <row r="88" spans="2:12">
      <c r="B88" s="40"/>
      <c r="C88" s="41"/>
      <c r="D88" s="41"/>
      <c r="E88" s="41"/>
      <c r="F88" s="41"/>
      <c r="G88" s="42"/>
      <c r="H88" s="2" t="s">
        <v>7</v>
      </c>
      <c r="I88" s="3" t="s">
        <v>111</v>
      </c>
      <c r="J88" s="54"/>
      <c r="K88" s="54"/>
      <c r="L88" s="54"/>
    </row>
    <row r="89" spans="2:12">
      <c r="B89" s="40"/>
      <c r="C89" s="41"/>
      <c r="D89" s="41"/>
      <c r="E89" s="41"/>
      <c r="F89" s="41"/>
      <c r="G89" s="42"/>
      <c r="H89" s="2"/>
      <c r="I89" s="3"/>
      <c r="J89" s="53"/>
      <c r="K89" s="53"/>
      <c r="L89" s="53"/>
    </row>
    <row r="90" spans="2:12" ht="15.75" thickBot="1">
      <c r="B90" s="37"/>
      <c r="C90" s="38"/>
      <c r="D90" s="38"/>
      <c r="E90" s="38"/>
      <c r="F90" s="38"/>
      <c r="G90" s="39"/>
      <c r="H90" s="10"/>
      <c r="I90" s="10"/>
      <c r="J90" s="55"/>
      <c r="K90" s="55"/>
      <c r="L90" s="55"/>
    </row>
  </sheetData>
  <mergeCells count="130">
    <mergeCell ref="B86:G90"/>
    <mergeCell ref="J87:J88"/>
    <mergeCell ref="K87:K88"/>
    <mergeCell ref="L87:L88"/>
    <mergeCell ref="J89:J90"/>
    <mergeCell ref="K89:K90"/>
    <mergeCell ref="L89:L90"/>
    <mergeCell ref="L82:L83"/>
    <mergeCell ref="L84:L85"/>
    <mergeCell ref="B81:G85"/>
    <mergeCell ref="J82:J83"/>
    <mergeCell ref="J84:J85"/>
    <mergeCell ref="J3:L3"/>
    <mergeCell ref="B2:L2"/>
    <mergeCell ref="B3:G4"/>
    <mergeCell ref="H3:H4"/>
    <mergeCell ref="I3:I4"/>
    <mergeCell ref="L66:L67"/>
    <mergeCell ref="L68:L69"/>
    <mergeCell ref="L72:L73"/>
    <mergeCell ref="L74:L75"/>
    <mergeCell ref="L21:L22"/>
    <mergeCell ref="L23:L24"/>
    <mergeCell ref="L26:L27"/>
    <mergeCell ref="L28:L29"/>
    <mergeCell ref="L31:L32"/>
    <mergeCell ref="L33:L34"/>
    <mergeCell ref="L6:L7"/>
    <mergeCell ref="L8:L9"/>
    <mergeCell ref="L11:L12"/>
    <mergeCell ref="L13:L14"/>
    <mergeCell ref="L16:L17"/>
    <mergeCell ref="L18:L19"/>
    <mergeCell ref="K72:K73"/>
    <mergeCell ref="K74:K75"/>
    <mergeCell ref="K41:K42"/>
    <mergeCell ref="L77:L78"/>
    <mergeCell ref="L79:L80"/>
    <mergeCell ref="L51:L52"/>
    <mergeCell ref="L53:L54"/>
    <mergeCell ref="L56:L57"/>
    <mergeCell ref="L58:L59"/>
    <mergeCell ref="L61:L62"/>
    <mergeCell ref="L63:L64"/>
    <mergeCell ref="L36:L37"/>
    <mergeCell ref="L38:L39"/>
    <mergeCell ref="L41:L42"/>
    <mergeCell ref="L43:L44"/>
    <mergeCell ref="L46:L47"/>
    <mergeCell ref="L48:L49"/>
    <mergeCell ref="K77:K78"/>
    <mergeCell ref="K79:K80"/>
    <mergeCell ref="K82:K83"/>
    <mergeCell ref="K84:K85"/>
    <mergeCell ref="K56:K57"/>
    <mergeCell ref="K58:K59"/>
    <mergeCell ref="K61:K62"/>
    <mergeCell ref="K63:K64"/>
    <mergeCell ref="K66:K67"/>
    <mergeCell ref="K68:K69"/>
    <mergeCell ref="K46:K47"/>
    <mergeCell ref="K48:K49"/>
    <mergeCell ref="K51:K52"/>
    <mergeCell ref="K53:K54"/>
    <mergeCell ref="K26:K27"/>
    <mergeCell ref="K28:K29"/>
    <mergeCell ref="K31:K32"/>
    <mergeCell ref="K33:K34"/>
    <mergeCell ref="K36:K37"/>
    <mergeCell ref="K38:K39"/>
    <mergeCell ref="K6:K7"/>
    <mergeCell ref="K8:K9"/>
    <mergeCell ref="K11:K12"/>
    <mergeCell ref="K13:K14"/>
    <mergeCell ref="K16:K17"/>
    <mergeCell ref="K18:K19"/>
    <mergeCell ref="K21:K22"/>
    <mergeCell ref="K23:K24"/>
    <mergeCell ref="B76:G80"/>
    <mergeCell ref="J77:J78"/>
    <mergeCell ref="J79:J80"/>
    <mergeCell ref="B65:G70"/>
    <mergeCell ref="J66:J67"/>
    <mergeCell ref="J68:J69"/>
    <mergeCell ref="B71:G75"/>
    <mergeCell ref="J72:J73"/>
    <mergeCell ref="J74:J75"/>
    <mergeCell ref="B35:G39"/>
    <mergeCell ref="J36:J37"/>
    <mergeCell ref="J38:J39"/>
    <mergeCell ref="B15:G19"/>
    <mergeCell ref="J16:J17"/>
    <mergeCell ref="J18:J19"/>
    <mergeCell ref="K43:K44"/>
    <mergeCell ref="A55:A59"/>
    <mergeCell ref="B55:G59"/>
    <mergeCell ref="J56:J57"/>
    <mergeCell ref="J58:J59"/>
    <mergeCell ref="A60:A64"/>
    <mergeCell ref="B60:G64"/>
    <mergeCell ref="J61:J62"/>
    <mergeCell ref="J63:J64"/>
    <mergeCell ref="B45:G49"/>
    <mergeCell ref="J46:J47"/>
    <mergeCell ref="J48:J49"/>
    <mergeCell ref="A50:A54"/>
    <mergeCell ref="B50:G54"/>
    <mergeCell ref="J51:J52"/>
    <mergeCell ref="J53:J54"/>
    <mergeCell ref="A40:A44"/>
    <mergeCell ref="B40:G44"/>
    <mergeCell ref="J41:J42"/>
    <mergeCell ref="J43:J44"/>
    <mergeCell ref="B25:G29"/>
    <mergeCell ref="J26:J27"/>
    <mergeCell ref="J28:J29"/>
    <mergeCell ref="B30:G34"/>
    <mergeCell ref="J31:J32"/>
    <mergeCell ref="J33:J34"/>
    <mergeCell ref="A20:A24"/>
    <mergeCell ref="B20:G24"/>
    <mergeCell ref="J21:J22"/>
    <mergeCell ref="J23:J24"/>
    <mergeCell ref="B5:G9"/>
    <mergeCell ref="J6:J7"/>
    <mergeCell ref="J8:J9"/>
    <mergeCell ref="A10:A14"/>
    <mergeCell ref="B10:G14"/>
    <mergeCell ref="J11:J12"/>
    <mergeCell ref="J13:J14"/>
  </mergeCells>
  <pageMargins left="3.937007874015748E-2" right="3.937007874015748E-2" top="0" bottom="0" header="0.11811023622047245" footer="0.1181102362204724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Комплекты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2020-04-12T13:21:41Z</dcterms:modified>
</cp:coreProperties>
</file>